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0"/>
  </bookViews>
  <sheets>
    <sheet name="PETRÓLEO " sheetId="1" r:id="rId1"/>
  </sheets>
  <definedNames>
    <definedName name="_xlnm.Print_Area" localSheetId="0">'PETRÓLEO '!$B$4:$IQ$88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<sst xmlns="http://schemas.openxmlformats.org/spreadsheetml/2006/main" count="376" uniqueCount="85">
  <si>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</si>
  <si>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</si>
  <si>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</si>
  <si>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</si>
  <si>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</si>
  <si>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</si>
  <si>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</si>
  <si>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</si>
  <si>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</si>
  <si>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</si>
  <si>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</si>
  <si>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</si>
  <si>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</si>
  <si>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</si>
  <si>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</si>
  <si>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</si>
  <si>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</si>
  <si>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</si>
  <si>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</si>
  <si>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</si>
  <si>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</si>
  <si>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</si>
  <si>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</si>
  <si>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</si>
  <si>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</si>
  <si>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</si>
  <si>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</si>
  <si>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</si>
  <si>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</si>
  <si>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</si>
  <si>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</si>
  <si>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</si>
  <si>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</si>
  <si>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</si>
  <si>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</si>
  <si>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</si>
  <si>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</si>
  <si>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</si>
  <si>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</si>
  <si>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</si>
  <si>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</si>
  <si>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</si>
  <si>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</si>
  <si>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</si>
  <si>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</si>
  <si>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</si>
  <si>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</si>
  <si>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</si>
  <si>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</si>
  <si>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</si>
  <si>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</si>
  <si>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</si>
  <si>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</si>
  <si>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</si>
  <si>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</si>
  <si>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</si>
  <si>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</si>
  <si>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</si>
  <si>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</si>
  <si>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</si>
  <si>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</si>
  <si>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</si>
  <si>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</si>
  <si>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</si>
  <si>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</si>
  <si>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</si>
  <si>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</si>
  <si>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</si>
  <si>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</si>
  <si>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</si>
  <si>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</si>
  <si>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</si>
  <si>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</si>
  <si>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</si>
  <si>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</si>
  <si>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</si>
  <si>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</si>
  <si>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</si>
  <si>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</si>
  <si>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</si>
  <si>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</si>
  <si>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</si>
  <si>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</si>
  <si>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SETIEMBRE 2020</t>
  </si>
  <si>
    <t>DIFERENCIA SET 20 - AGO 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</si>
</sst>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49" fontId="35" fillId="33" borderId="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40" borderId="23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1" fontId="57" fillId="41" borderId="14" xfId="0" applyNumberFormat="1" applyFont="1" applyFill="1" applyBorder="1" applyAlignment="1">
      <alignment horizontal="center" vertical="center"/>
    </xf>
    <xf numFmtId="1" fontId="57" fillId="41" borderId="15" xfId="0" applyNumberFormat="1" applyFont="1" applyFill="1" applyBorder="1" applyAlignment="1">
      <alignment horizontal="center" vertical="center"/>
    </xf>
    <xf numFmtId="1" fontId="57" fillId="41" borderId="24" xfId="0" applyNumberFormat="1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75"/>
          <c:w val="0.9767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'!$ID$1:$IP$1</c:f>
              <c:strCache/>
            </c:strRef>
          </c:cat>
          <c:val>
            <c:numRef>
              <c:f>'PETRÓLEO '!$ID$42:$IP$42</c:f>
              <c:numCache/>
            </c:numRef>
          </c:val>
          <c:shape val="cylinder"/>
        </c:ser>
        <c:shape val="cylinder"/>
        <c:axId val="9523413"/>
        <c:axId val="56695506"/>
      </c:bar3DChart>
      <c:dateAx>
        <c:axId val="9523413"/>
        <c:scaling>
          <c:orientation val="minMax"/>
          <c:max val="44075"/>
          <c:min val="43709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69550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695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75"/>
              <c:y val="-0.4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234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0.03025</cdr:y>
    </cdr:from>
    <cdr:to>
      <cdr:x>0.70525</cdr:x>
      <cdr:y>0.096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90500"/>
          <a:ext cx="4819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0.22575</cdr:x>
      <cdr:y>0.006</cdr:y>
    </cdr:from>
    <cdr:to>
      <cdr:x>0.76</cdr:x>
      <cdr:y>0.11325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819400" y="38100"/>
          <a:ext cx="66770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237</xdr:col>
      <xdr:colOff>485775</xdr:colOff>
      <xdr:row>44</xdr:row>
      <xdr:rowOff>133350</xdr:rowOff>
    </xdr:from>
    <xdr:to>
      <xdr:col>248</xdr:col>
      <xdr:colOff>581025</xdr:colOff>
      <xdr:row>85</xdr:row>
      <xdr:rowOff>38100</xdr:rowOff>
    </xdr:to>
    <xdr:graphicFrame>
      <xdr:nvGraphicFramePr>
        <xdr:cNvPr id="2" name="1 Gráfico"/>
        <xdr:cNvGraphicFramePr/>
      </xdr:nvGraphicFramePr>
      <xdr:xfrm>
        <a:off x="2695575" y="8934450"/>
        <a:ext cx="12506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ID27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Q48" sqref="IQ48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7" width="16.140625" style="1" hidden="1" customWidth="1"/>
    <col min="238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17.28125" style="1" customWidth="1"/>
    <col min="251" max="251" width="19.00390625" style="1" customWidth="1"/>
    <col min="252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22"/>
      <c r="HR4" s="22"/>
      <c r="HS4" s="22"/>
      <c r="HT4" s="22"/>
      <c r="HU4" s="22"/>
    </row>
    <row r="5" spans="1:251" ht="21" customHeight="1">
      <c r="A5" s="77" t="s">
        <v>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18" customHeight="1">
      <c r="A6" s="76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21">
      <c r="A7" s="91" t="s">
        <v>79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15"/>
      <c r="D9" s="116"/>
      <c r="E9" s="97">
        <v>1999</v>
      </c>
      <c r="F9" s="97"/>
      <c r="G9" s="97"/>
      <c r="H9" s="97"/>
      <c r="I9" s="97"/>
      <c r="J9" s="97"/>
      <c r="K9" s="97"/>
      <c r="L9" s="97"/>
      <c r="M9" s="59">
        <v>2000</v>
      </c>
      <c r="N9" s="98" t="s">
        <v>34</v>
      </c>
      <c r="O9" s="98"/>
      <c r="P9" s="98"/>
      <c r="Q9" s="98"/>
      <c r="R9" s="98"/>
      <c r="S9" s="98"/>
      <c r="T9" s="98"/>
      <c r="U9" s="60">
        <v>2001</v>
      </c>
      <c r="V9" s="61"/>
      <c r="W9" s="61"/>
      <c r="X9" s="61"/>
      <c r="Y9" s="61"/>
      <c r="Z9" s="61"/>
      <c r="AA9" s="61"/>
      <c r="AB9" s="113">
        <v>2001</v>
      </c>
      <c r="AC9" s="113"/>
      <c r="AD9" s="113"/>
      <c r="AE9" s="113"/>
      <c r="AF9" s="113"/>
      <c r="AG9" s="125">
        <v>2002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7"/>
      <c r="AS9" s="102">
        <v>2003</v>
      </c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95">
        <v>2004</v>
      </c>
      <c r="BF9" s="96"/>
      <c r="BG9" s="96"/>
      <c r="BH9" s="96"/>
      <c r="BI9" s="96"/>
      <c r="BJ9" s="96"/>
      <c r="BK9" s="96"/>
      <c r="BL9" s="96"/>
      <c r="BM9" s="96"/>
      <c r="BN9" s="96"/>
      <c r="BO9" s="130">
        <v>2005</v>
      </c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2"/>
      <c r="CA9" s="93">
        <v>2006</v>
      </c>
      <c r="CB9" s="94"/>
      <c r="CC9" s="94"/>
      <c r="CD9" s="94"/>
      <c r="CE9" s="94"/>
      <c r="CF9" s="94"/>
      <c r="CG9" s="94"/>
      <c r="CH9" s="94"/>
      <c r="CI9" s="94"/>
      <c r="CJ9" s="94"/>
      <c r="CK9" s="83">
        <v>2007</v>
      </c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1">
        <v>2008</v>
      </c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1">
        <v>2009</v>
      </c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101">
        <v>2010</v>
      </c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62">
        <v>2011</v>
      </c>
      <c r="EH9" s="62"/>
      <c r="EI9" s="62"/>
      <c r="EJ9" s="62"/>
      <c r="EK9" s="62"/>
      <c r="EL9" s="62"/>
      <c r="EM9" s="120">
        <v>2011</v>
      </c>
      <c r="EN9" s="121"/>
      <c r="EO9" s="122"/>
      <c r="EP9" s="133">
        <v>2012</v>
      </c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5"/>
      <c r="FB9" s="85">
        <v>2013</v>
      </c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7"/>
      <c r="FN9" s="123">
        <v>2014</v>
      </c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9">
        <v>2015</v>
      </c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99">
        <v>2016</v>
      </c>
      <c r="GW9" s="100"/>
      <c r="GX9" s="104">
        <v>2017</v>
      </c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78">
        <v>2018</v>
      </c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80"/>
      <c r="HV9" s="128">
        <v>2019</v>
      </c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88">
        <v>2020</v>
      </c>
      <c r="II9" s="89"/>
      <c r="IJ9" s="89"/>
      <c r="IK9" s="89"/>
      <c r="IL9" s="89"/>
      <c r="IM9" s="89"/>
      <c r="IN9" s="89"/>
      <c r="IO9" s="89"/>
      <c r="IP9" s="90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84</v>
      </c>
      <c r="IR10" s="1"/>
      <c r="IS10" s="1"/>
      <c r="IT10" s="1"/>
      <c r="IU10" s="1"/>
      <c r="IV10" s="1"/>
    </row>
    <row r="11" spans="1:256" s="5" customFormat="1" ht="16.5" customHeight="1" thickTop="1">
      <c r="A11" s="105" t="s">
        <v>68</v>
      </c>
      <c r="B11" s="11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f>+IP11-IO11</f>
        <v>28</v>
      </c>
      <c r="IR11" s="1"/>
      <c r="IS11" s="1"/>
      <c r="IT11" s="1"/>
      <c r="IU11" s="1"/>
      <c r="IV11" s="1"/>
    </row>
    <row r="12" spans="1:256" s="5" customFormat="1" ht="16.5" customHeight="1">
      <c r="A12" s="106"/>
      <c r="B12" s="11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f aca="true" t="shared" si="0" ref="IQ12:IQ29">+IP12-IO12</f>
        <v>-29</v>
      </c>
      <c r="IR12" s="1"/>
      <c r="IS12" s="1"/>
      <c r="IT12" s="1"/>
      <c r="IU12" s="1"/>
      <c r="IV12" s="1"/>
    </row>
    <row r="13" spans="1:256" s="5" customFormat="1" ht="16.5" customHeight="1">
      <c r="A13" s="106"/>
      <c r="B13" s="11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f t="shared" si="0"/>
        <v>-10</v>
      </c>
      <c r="IR13" s="1"/>
      <c r="IS13" s="1"/>
      <c r="IT13" s="1"/>
      <c r="IU13" s="1"/>
      <c r="IV13" s="1"/>
    </row>
    <row r="14" spans="1:256" s="5" customFormat="1" ht="16.5" customHeight="1">
      <c r="A14" s="106"/>
      <c r="B14" s="11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f t="shared" si="0"/>
        <v>-63</v>
      </c>
      <c r="IR14" s="1"/>
      <c r="IS14" s="1"/>
      <c r="IT14" s="1"/>
      <c r="IU14" s="1"/>
      <c r="IV14" s="1"/>
    </row>
    <row r="15" spans="1:256" s="5" customFormat="1" ht="16.5" customHeight="1">
      <c r="A15" s="106"/>
      <c r="B15" s="11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f t="shared" si="0"/>
        <v>11</v>
      </c>
      <c r="IR15" s="1"/>
      <c r="IS15" s="1"/>
      <c r="IT15" s="1"/>
      <c r="IU15" s="1"/>
      <c r="IV15" s="1"/>
    </row>
    <row r="16" spans="1:256" s="5" customFormat="1" ht="15.75" customHeight="1">
      <c r="A16" s="106"/>
      <c r="B16" s="11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10">
        <v>125069</v>
      </c>
      <c r="P16" s="110">
        <v>132837</v>
      </c>
      <c r="Q16" s="110">
        <v>127982</v>
      </c>
      <c r="R16" s="110">
        <v>134937</v>
      </c>
      <c r="S16" s="110">
        <v>128138</v>
      </c>
      <c r="T16" s="110">
        <v>132222</v>
      </c>
      <c r="U16" s="110">
        <v>127513</v>
      </c>
      <c r="V16" s="110">
        <v>113266</v>
      </c>
      <c r="W16" s="110">
        <v>121026</v>
      </c>
      <c r="X16" s="110">
        <v>130746</v>
      </c>
      <c r="Y16" s="110">
        <v>140659</v>
      </c>
      <c r="Z16" s="110">
        <v>133530</v>
      </c>
      <c r="AA16" s="110">
        <v>141390</v>
      </c>
      <c r="AB16" s="110">
        <v>135945</v>
      </c>
      <c r="AC16" s="110">
        <v>134600</v>
      </c>
      <c r="AD16" s="110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f t="shared" si="0"/>
        <v>-27</v>
      </c>
      <c r="IR16" s="1"/>
      <c r="IS16" s="1"/>
      <c r="IT16" s="1"/>
      <c r="IU16" s="1"/>
      <c r="IV16" s="1"/>
    </row>
    <row r="17" spans="1:256" s="5" customFormat="1" ht="16.5" customHeight="1" hidden="1">
      <c r="A17" s="106"/>
      <c r="B17" s="11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  <c r="AA17" s="111"/>
      <c r="AB17" s="111"/>
      <c r="AC17" s="111"/>
      <c r="AD17" s="11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>
        <f t="shared" si="0"/>
        <v>0</v>
      </c>
      <c r="IR17" s="1"/>
      <c r="IS17" s="1"/>
      <c r="IT17" s="1"/>
      <c r="IU17" s="1"/>
      <c r="IV17" s="1"/>
    </row>
    <row r="18" spans="1:256" s="5" customFormat="1" ht="16.5" customHeight="1">
      <c r="A18" s="106"/>
      <c r="B18" s="11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f t="shared" si="0"/>
        <v>8</v>
      </c>
      <c r="IR18" s="1"/>
      <c r="IS18" s="1"/>
      <c r="IT18" s="1"/>
      <c r="IU18" s="1"/>
      <c r="IV18" s="1"/>
    </row>
    <row r="19" spans="1:256" s="5" customFormat="1" ht="16.5" customHeight="1" hidden="1">
      <c r="A19" s="106"/>
      <c r="B19" s="11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>
        <f t="shared" si="0"/>
        <v>0</v>
      </c>
      <c r="IR19" s="1"/>
      <c r="IS19" s="1"/>
      <c r="IT19" s="1"/>
      <c r="IU19" s="1"/>
      <c r="IV19" s="1"/>
    </row>
    <row r="20" spans="1:256" s="5" customFormat="1" ht="16.5" customHeight="1">
      <c r="A20" s="106"/>
      <c r="B20" s="11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f t="shared" si="0"/>
        <v>-135</v>
      </c>
      <c r="IR20" s="1"/>
      <c r="IS20" s="1"/>
      <c r="IT20" s="1"/>
      <c r="IU20" s="1"/>
      <c r="IV20" s="1"/>
    </row>
    <row r="21" spans="1:256" s="5" customFormat="1" ht="16.5" customHeight="1">
      <c r="A21" s="106"/>
      <c r="B21" s="11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f t="shared" si="0"/>
        <v>-23</v>
      </c>
      <c r="IR21" s="1"/>
      <c r="IS21" s="1"/>
      <c r="IT21" s="1"/>
      <c r="IU21" s="1"/>
      <c r="IV21" s="1"/>
    </row>
    <row r="22" spans="1:256" s="5" customFormat="1" ht="16.5" customHeight="1">
      <c r="A22" s="106"/>
      <c r="B22" s="11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f t="shared" si="0"/>
        <v>0</v>
      </c>
      <c r="IR22" s="1"/>
      <c r="IS22" s="1"/>
      <c r="IT22" s="1"/>
      <c r="IU22" s="1"/>
      <c r="IV22" s="1"/>
    </row>
    <row r="23" spans="1:256" s="5" customFormat="1" ht="16.5" customHeight="1" thickBot="1">
      <c r="A23" s="106"/>
      <c r="B23" s="11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f t="shared" si="0"/>
        <v>-1</v>
      </c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09" t="s">
        <v>46</v>
      </c>
      <c r="D24" s="109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aca="true" t="shared" si="5" ref="IK24:IP24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 t="shared" si="0"/>
        <v>-241</v>
      </c>
      <c r="IR24" s="1"/>
      <c r="IS24" s="1"/>
      <c r="IT24" s="1"/>
      <c r="IU24" s="1"/>
      <c r="IV24" s="1"/>
    </row>
    <row r="25" spans="1:256" s="5" customFormat="1" ht="16.5" customHeight="1" thickBot="1" thickTop="1">
      <c r="A25" s="107" t="s">
        <v>41</v>
      </c>
      <c r="B25" s="108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f t="shared" si="0"/>
        <v>-650</v>
      </c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07"/>
      <c r="B26" s="108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6" ref="HQ26:HS27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>
        <f t="shared" si="0"/>
        <v>0</v>
      </c>
      <c r="IR26" s="1"/>
      <c r="IS26" s="1"/>
      <c r="IT26" s="1"/>
      <c r="IU26" s="1"/>
      <c r="IV26" s="1"/>
    </row>
    <row r="27" spans="1:256" s="5" customFormat="1" ht="16.5" customHeight="1" thickBot="1" thickTop="1">
      <c r="A27" s="107"/>
      <c r="B27" s="108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7" ref="HJ27:HP2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f t="shared" si="0"/>
        <v>0</v>
      </c>
      <c r="IR27" s="1"/>
      <c r="IS27" s="1"/>
      <c r="IT27" s="1"/>
      <c r="IU27" s="1"/>
      <c r="IV27" s="1"/>
    </row>
    <row r="28" spans="1:256" s="5" customFormat="1" ht="21" customHeight="1" thickBot="1" thickTop="1">
      <c r="A28" s="105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f t="shared" si="0"/>
        <v>0</v>
      </c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9" t="s">
        <v>47</v>
      </c>
      <c r="D29" s="11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8" ref="HG29:HO29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aca="true" t="shared" si="9" ref="HP29:HV2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aca="true" t="shared" si="10" ref="HW29:ID29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9075.516129032258</v>
      </c>
      <c r="IA29" s="37">
        <f t="shared" si="10"/>
        <v>8622</v>
      </c>
      <c r="IB29" s="37">
        <f t="shared" si="10"/>
        <v>6978.903225806452</v>
      </c>
      <c r="IC29" s="37">
        <f t="shared" si="10"/>
        <v>9093</v>
      </c>
      <c r="ID29" s="37">
        <f t="shared" si="10"/>
        <v>8870.566666666668</v>
      </c>
      <c r="IE29" s="37">
        <f aca="true" t="shared" si="11" ref="IE29:IJ29">+SUM(IE25:IE28)</f>
        <v>6755.548387096775</v>
      </c>
      <c r="IF29" s="37">
        <f t="shared" si="11"/>
        <v>9128.433333333332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aca="true" t="shared" si="12" ref="IK29:IP29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 t="shared" si="0"/>
        <v>-650</v>
      </c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07" t="s">
        <v>69</v>
      </c>
      <c r="B30" s="108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 aca="true" t="shared" si="13" ref="II30:IO30">+IF30-IE30</f>
        <v>0</v>
      </c>
      <c r="IJ30" s="17">
        <f t="shared" si="13"/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"/>
      <c r="IS30" s="1"/>
      <c r="IT30" s="1"/>
      <c r="IU30" s="1"/>
      <c r="IV30" s="1"/>
    </row>
    <row r="31" spans="1:256" s="5" customFormat="1" ht="15.75" customHeight="1" thickBot="1" thickTop="1">
      <c r="A31" s="107"/>
      <c r="B31" s="108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f aca="true" t="shared" si="14" ref="IQ31:IQ40">+IP31-IO31</f>
        <v>0</v>
      </c>
      <c r="IR31" s="1"/>
      <c r="IS31" s="1"/>
      <c r="IT31" s="1"/>
      <c r="IU31" s="1"/>
      <c r="IV31" s="1"/>
    </row>
    <row r="32" spans="1:256" s="5" customFormat="1" ht="15.75" customHeight="1" thickBot="1" thickTop="1">
      <c r="A32" s="107"/>
      <c r="B32" s="108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f t="shared" si="14"/>
        <v>0</v>
      </c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107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>
        <f t="shared" si="14"/>
        <v>0</v>
      </c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105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>
        <f t="shared" si="14"/>
        <v>0</v>
      </c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f t="shared" si="14"/>
        <v>0</v>
      </c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f t="shared" si="14"/>
        <v>-101</v>
      </c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5" ref="HQ37:HT38">+HM37-HL37</f>
        <v>0</v>
      </c>
      <c r="HR37" s="17">
        <f t="shared" si="15"/>
        <v>0</v>
      </c>
      <c r="HS37" s="17">
        <f t="shared" si="15"/>
        <v>0</v>
      </c>
      <c r="HT37" s="17">
        <f t="shared" si="15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>
        <f t="shared" si="14"/>
        <v>0</v>
      </c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5"/>
        <v>0</v>
      </c>
      <c r="HR38" s="17">
        <f t="shared" si="15"/>
        <v>0</v>
      </c>
      <c r="HS38" s="17">
        <f t="shared" si="15"/>
        <v>0</v>
      </c>
      <c r="HT38" s="17">
        <f t="shared" si="15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>
        <f t="shared" si="14"/>
        <v>0</v>
      </c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f t="shared" si="14"/>
        <v>-1059</v>
      </c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4" t="s">
        <v>48</v>
      </c>
      <c r="D40" s="11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6" ref="HG40:HO40">+SUM(HG31:HG36)</f>
        <v>9929</v>
      </c>
      <c r="HH40" s="41">
        <f t="shared" si="16"/>
        <v>11500</v>
      </c>
      <c r="HI40" s="41">
        <f t="shared" si="16"/>
        <v>15896</v>
      </c>
      <c r="HJ40" s="41">
        <f t="shared" si="16"/>
        <v>18819</v>
      </c>
      <c r="HK40" s="40">
        <f t="shared" si="16"/>
        <v>16963</v>
      </c>
      <c r="HL40" s="40">
        <f t="shared" si="16"/>
        <v>18612</v>
      </c>
      <c r="HM40" s="40">
        <f t="shared" si="16"/>
        <v>19360</v>
      </c>
      <c r="HN40" s="40">
        <f t="shared" si="16"/>
        <v>18682</v>
      </c>
      <c r="HO40" s="40">
        <f t="shared" si="16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7" ref="HS40:HY40">+SUM(HS31:HS39)</f>
        <v>21885</v>
      </c>
      <c r="HT40" s="40">
        <f t="shared" si="17"/>
        <v>17728</v>
      </c>
      <c r="HU40" s="40">
        <f t="shared" si="17"/>
        <v>15774</v>
      </c>
      <c r="HV40" s="40">
        <f t="shared" si="17"/>
        <v>6650</v>
      </c>
      <c r="HW40" s="40">
        <f t="shared" si="17"/>
        <v>12516.400000000001</v>
      </c>
      <c r="HX40" s="40">
        <f t="shared" si="17"/>
        <v>18191</v>
      </c>
      <c r="HY40" s="40">
        <f t="shared" si="17"/>
        <v>21471.7</v>
      </c>
      <c r="HZ40" s="40">
        <f aca="true" t="shared" si="18" ref="HZ40:IG40">+SUM(HZ31:HZ39)</f>
        <v>22678.645161290322</v>
      </c>
      <c r="IA40" s="40">
        <f t="shared" si="18"/>
        <v>16057</v>
      </c>
      <c r="IB40" s="40">
        <f t="shared" si="18"/>
        <v>11299</v>
      </c>
      <c r="IC40" s="40">
        <f t="shared" si="18"/>
        <v>22981.967741935485</v>
      </c>
      <c r="ID40" s="40">
        <f t="shared" si="18"/>
        <v>24468</v>
      </c>
      <c r="IE40" s="40">
        <f t="shared" si="18"/>
        <v>23552.74193548387</v>
      </c>
      <c r="IF40" s="40">
        <f t="shared" si="18"/>
        <v>29137.833333333332</v>
      </c>
      <c r="IG40" s="40">
        <f t="shared" si="18"/>
        <v>27186</v>
      </c>
      <c r="IH40" s="40">
        <f aca="true" t="shared" si="19" ref="IH40:IM40">+SUM(IH31:IH39)</f>
        <v>28250</v>
      </c>
      <c r="II40" s="40">
        <f t="shared" si="19"/>
        <v>29297</v>
      </c>
      <c r="IJ40" s="40">
        <f t="shared" si="19"/>
        <v>20112</v>
      </c>
      <c r="IK40" s="40">
        <f t="shared" si="19"/>
        <v>16614</v>
      </c>
      <c r="IL40" s="40">
        <f t="shared" si="19"/>
        <v>2744</v>
      </c>
      <c r="IM40" s="40">
        <f t="shared" si="19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 t="shared" si="14"/>
        <v>-1160</v>
      </c>
      <c r="IR40" s="1"/>
      <c r="IS40" s="1"/>
      <c r="IT40" s="1"/>
      <c r="IU40" s="1"/>
      <c r="IV40" s="1"/>
    </row>
    <row r="41" spans="2:251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2:256" s="5" customFormat="1" ht="41.25" customHeight="1" thickBot="1">
      <c r="B42" s="45"/>
      <c r="C42" s="112" t="s">
        <v>78</v>
      </c>
      <c r="D42" s="11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20" ref="HG42:HO42">+HG24+HG29+HG40</f>
        <v>40739</v>
      </c>
      <c r="HH42" s="70">
        <f t="shared" si="20"/>
        <v>43382</v>
      </c>
      <c r="HI42" s="70">
        <f t="shared" si="20"/>
        <v>48196</v>
      </c>
      <c r="HJ42" s="70">
        <f t="shared" si="20"/>
        <v>48673</v>
      </c>
      <c r="HK42" s="70">
        <f t="shared" si="20"/>
        <v>50265</v>
      </c>
      <c r="HL42" s="70">
        <f t="shared" si="20"/>
        <v>51978</v>
      </c>
      <c r="HM42" s="70">
        <f t="shared" si="20"/>
        <v>49965</v>
      </c>
      <c r="HN42" s="70">
        <f t="shared" si="20"/>
        <v>52201</v>
      </c>
      <c r="HO42" s="70">
        <f t="shared" si="20"/>
        <v>41598</v>
      </c>
      <c r="HP42" s="70">
        <f aca="true" t="shared" si="21" ref="HP42:HU42">+HP24+HP29+HP40</f>
        <v>42109</v>
      </c>
      <c r="HQ42" s="70">
        <f t="shared" si="21"/>
        <v>43682</v>
      </c>
      <c r="HR42" s="70">
        <f t="shared" si="21"/>
        <v>51116</v>
      </c>
      <c r="HS42" s="70">
        <f t="shared" si="21"/>
        <v>55949</v>
      </c>
      <c r="HT42" s="70">
        <f t="shared" si="21"/>
        <v>48511</v>
      </c>
      <c r="HU42" s="70">
        <f t="shared" si="21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22" ref="IB42:IG42">+IB24+IB29+IB40</f>
        <v>43916.64516129032</v>
      </c>
      <c r="IC42" s="70">
        <f t="shared" si="22"/>
        <v>56370.35483870968</v>
      </c>
      <c r="ID42" s="70">
        <f t="shared" si="22"/>
        <v>59151.3</v>
      </c>
      <c r="IE42" s="70">
        <f t="shared" si="22"/>
        <v>56044.16129032258</v>
      </c>
      <c r="IF42" s="70">
        <f t="shared" si="22"/>
        <v>63738.3</v>
      </c>
      <c r="IG42" s="70">
        <f t="shared" si="22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+IQ24+IQ29+IQ40-2</f>
        <v>-2053</v>
      </c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3.5">
      <c r="HV44" s="3"/>
      <c r="IM44" s="3"/>
    </row>
    <row r="45" spans="231:251" ht="13.5">
      <c r="HW45" s="3"/>
      <c r="ID45" s="3"/>
      <c r="IL45" s="3"/>
      <c r="IQ45" s="3"/>
    </row>
    <row r="47" spans="224:230" ht="13.5">
      <c r="HP47" s="71"/>
      <c r="HV47" s="74"/>
    </row>
    <row r="57" ht="13.5">
      <c r="C57" s="10"/>
    </row>
    <row r="59" spans="4:58" ht="13.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3.5">
      <c r="AC60" s="13"/>
    </row>
    <row r="67" spans="65:223" ht="13.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HV9:IG9"/>
    <mergeCell ref="FZ9:GK9"/>
    <mergeCell ref="BO9:BZ9"/>
    <mergeCell ref="EP9:FA9"/>
    <mergeCell ref="A33:A34"/>
    <mergeCell ref="B11:B23"/>
    <mergeCell ref="B30:B32"/>
    <mergeCell ref="C29:D29"/>
    <mergeCell ref="P16:P17"/>
    <mergeCell ref="EM9:EO9"/>
    <mergeCell ref="AB16:AB17"/>
    <mergeCell ref="Q16:Q17"/>
    <mergeCell ref="U16:U17"/>
    <mergeCell ref="AD16:AD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S16:S17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A6:IQ6"/>
    <mergeCell ref="A5:IQ5"/>
    <mergeCell ref="HJ9:HU9"/>
    <mergeCell ref="DI9:DT9"/>
    <mergeCell ref="CK9:CV9"/>
    <mergeCell ref="FB9:FM9"/>
    <mergeCell ref="IH9:IP9"/>
    <mergeCell ref="A7:IQ7"/>
    <mergeCell ref="FN9:FY9"/>
    <mergeCell ref="AG9:AR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2020-09-15T17:23:06Z</cp:lastPrinted>
  <dcterms:created xsi:type="dcterms:W3CDTF">1997-07-01T22:48:52Z</dcterms:created>
  <dcterms:modified xsi:type="dcterms:W3CDTF">2020-11-14T01:24:17Z</dcterms:modified>
  <cp:category/>
  <cp:version/>
  <cp:contentType/>
  <cp:contentStatus/>
</cp:coreProperties>
</file>